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cms.sharepoint.com/sites/QLDNNSW/Shared Documents/Conference - Summer School/2025 - 3-8 Jan/Budget_Planning/"/>
    </mc:Choice>
  </mc:AlternateContent>
  <xr:revisionPtr revIDLastSave="0" documentId="8_{6DD2ADD6-5BFD-476E-BB1B-1738508065A9}" xr6:coauthVersionLast="47" xr6:coauthVersionMax="47" xr10:uidLastSave="{00000000-0000-0000-0000-000000000000}"/>
  <bookViews>
    <workbookView xWindow="28680" yWindow="-120" windowWidth="29040" windowHeight="15720" xr2:uid="{56C9EF91-35CA-4E54-87B8-A21AC789DCE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1" l="1"/>
  <c r="E64" i="1"/>
  <c r="E63" i="1"/>
  <c r="E62" i="1"/>
  <c r="E61" i="1"/>
  <c r="E76" i="1"/>
  <c r="E75" i="1"/>
  <c r="E74" i="1"/>
  <c r="E73" i="1"/>
  <c r="E72" i="1"/>
  <c r="E71" i="1"/>
  <c r="E6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94" i="1"/>
  <c r="E93" i="1"/>
  <c r="E92" i="1"/>
  <c r="E91" i="1"/>
  <c r="E90" i="1"/>
  <c r="E85" i="1"/>
  <c r="E84" i="1"/>
  <c r="E83" i="1"/>
  <c r="E82" i="1"/>
  <c r="E81" i="1"/>
  <c r="E56" i="1"/>
  <c r="E55" i="1"/>
  <c r="E54" i="1"/>
  <c r="E53" i="1"/>
  <c r="E52" i="1"/>
  <c r="E51" i="1"/>
  <c r="E46" i="1"/>
  <c r="E45" i="1"/>
  <c r="E44" i="1"/>
  <c r="E43" i="1"/>
  <c r="E42" i="1"/>
  <c r="E41" i="1"/>
  <c r="E36" i="1"/>
  <c r="E35" i="1"/>
  <c r="E34" i="1"/>
  <c r="E33" i="1"/>
  <c r="E32" i="1"/>
  <c r="E31" i="1"/>
  <c r="E26" i="1"/>
  <c r="E25" i="1"/>
  <c r="E24" i="1"/>
  <c r="E23" i="1"/>
  <c r="E22" i="1"/>
  <c r="E21" i="1"/>
  <c r="H13" i="1"/>
  <c r="H12" i="1"/>
  <c r="H11" i="1"/>
  <c r="H10" i="1"/>
  <c r="H9" i="1"/>
  <c r="H8" i="1"/>
  <c r="E77" i="1" l="1"/>
  <c r="E67" i="1"/>
  <c r="E57" i="1"/>
  <c r="E86" i="1"/>
  <c r="E116" i="1"/>
  <c r="E95" i="1"/>
  <c r="E47" i="1"/>
  <c r="E37" i="1"/>
  <c r="E27" i="1"/>
  <c r="H14" i="1"/>
  <c r="F2" i="1" l="1"/>
</calcChain>
</file>

<file path=xl/sharedStrings.xml><?xml version="1.0" encoding="utf-8"?>
<sst xmlns="http://schemas.openxmlformats.org/spreadsheetml/2006/main" count="153" uniqueCount="65">
  <si>
    <t>Use this spreadsheet to calculate your cost of coming to Summer School 2025</t>
  </si>
  <si>
    <t xml:space="preserve">Go through the three steps below to see your grand total cost in the blue box -  </t>
  </si>
  <si>
    <t xml:space="preserve">Note: if you are coming to Summer School full-time with three or more children, you are eligible for a 5% family discount on your whole booking. The below calculations do not take into account the 5% discount. </t>
  </si>
  <si>
    <t>Step 1 - PROGRAM (includes adults in auditorium, electives, activities + kids program)</t>
  </si>
  <si>
    <t>Fill in the grey fields the number of people who attend each day in each age group.</t>
  </si>
  <si>
    <r>
      <rPr>
        <b/>
        <vertAlign val="subscript"/>
        <sz val="16"/>
        <color theme="1"/>
        <rFont val="Calibri"/>
        <family val="2"/>
        <scheme val="minor"/>
      </rPr>
      <t>Program Day</t>
    </r>
    <r>
      <rPr>
        <b/>
        <sz val="16"/>
        <color theme="1"/>
        <rFont val="Calibri"/>
        <family val="2"/>
        <scheme val="minor"/>
      </rPr>
      <t xml:space="preserve">     </t>
    </r>
    <r>
      <rPr>
        <b/>
        <vertAlign val="superscript"/>
        <sz val="16"/>
        <color theme="1"/>
        <rFont val="Calibri"/>
        <family val="2"/>
        <scheme val="minor"/>
      </rPr>
      <t>Age Group</t>
    </r>
  </si>
  <si>
    <t>Adult</t>
  </si>
  <si>
    <t>Uni students and Concession card holder</t>
  </si>
  <si>
    <t>Child 
(Grade 4 to Grade 12)</t>
  </si>
  <si>
    <t>Child 
(Pre-grade 1 to Grade 3)</t>
  </si>
  <si>
    <t>Child (aged 3-4)</t>
  </si>
  <si>
    <t>Child (aged 0-2)</t>
  </si>
  <si>
    <t>Sub Total</t>
  </si>
  <si>
    <t>Friday</t>
  </si>
  <si>
    <t>Saturday</t>
  </si>
  <si>
    <t>Sunday</t>
  </si>
  <si>
    <t>Monday</t>
  </si>
  <si>
    <t>Tuesday</t>
  </si>
  <si>
    <t>Wednesday</t>
  </si>
  <si>
    <t>Total</t>
  </si>
  <si>
    <t>Step 2 - ACCOMMODATION - choose from the six options below.</t>
  </si>
  <si>
    <t>Fill in the grey fields the number of people per night in each age group.</t>
  </si>
  <si>
    <t>WEC - Fully catered cabin</t>
  </si>
  <si>
    <r>
      <rPr>
        <b/>
        <vertAlign val="subscript"/>
        <sz val="16"/>
        <color theme="1"/>
        <rFont val="Calibri"/>
        <family val="2"/>
        <scheme val="minor"/>
      </rPr>
      <t>Accomm Night</t>
    </r>
    <r>
      <rPr>
        <b/>
        <sz val="16"/>
        <color theme="1"/>
        <rFont val="Calibri"/>
        <family val="2"/>
        <scheme val="minor"/>
      </rPr>
      <t xml:space="preserve">  </t>
    </r>
    <r>
      <rPr>
        <b/>
        <vertAlign val="superscript"/>
        <sz val="16"/>
        <color theme="1"/>
        <rFont val="Calibri"/>
        <family val="2"/>
        <scheme val="minor"/>
      </rPr>
      <t>Age Group</t>
    </r>
  </si>
  <si>
    <t>Child Grade 7 to Adult</t>
  </si>
  <si>
    <t>Child Pre-Grade 1 to Grade 6</t>
  </si>
  <si>
    <t>Child (aged 0-4)</t>
  </si>
  <si>
    <t>Fri dinner, Fri bed, Sat breaky, Sat lunch</t>
  </si>
  <si>
    <t>Sat dinner, Sat bed, Sun breaky, Sun lunch</t>
  </si>
  <si>
    <t>Sun dinner, Sun bed, Mon breaky, Mon lunch</t>
  </si>
  <si>
    <t>Mon dinner, Mon bed, Tues breaky, Tues lunch</t>
  </si>
  <si>
    <t>Tues dinner, Tues bed, Wed breaky, Wed lunch</t>
  </si>
  <si>
    <t>Would you require a whole room to yourself/yourselves?</t>
  </si>
  <si>
    <t>Click here to choose</t>
  </si>
  <si>
    <t>Panorama - Fully catered cabin</t>
  </si>
  <si>
    <t>Camp Tamborine - Fully catered cabin</t>
  </si>
  <si>
    <t>CMS Centre - Fully catered cabin</t>
  </si>
  <si>
    <t>Tamborine Lodge - Fully catered cabin</t>
  </si>
  <si>
    <t>TLC - Fully catered cabin</t>
  </si>
  <si>
    <t>Powered Camping</t>
  </si>
  <si>
    <t>Accomm Night</t>
  </si>
  <si>
    <t>Friday night</t>
  </si>
  <si>
    <t xml:space="preserve">Saturday night </t>
  </si>
  <si>
    <t>Sunday Night</t>
  </si>
  <si>
    <t>Monday Night</t>
  </si>
  <si>
    <t>Tuesday Night</t>
  </si>
  <si>
    <t>Unpowered Camping</t>
  </si>
  <si>
    <t>Step 3 - MEALS -  for if you are camping or staying offsite.</t>
  </si>
  <si>
    <t>Fill in the grey fields the number of people for each meal time and in each age group.</t>
  </si>
  <si>
    <r>
      <rPr>
        <b/>
        <vertAlign val="subscript"/>
        <sz val="16"/>
        <color theme="1"/>
        <rFont val="Calibri"/>
        <family val="2"/>
        <scheme val="minor"/>
      </rPr>
      <t>Meal</t>
    </r>
    <r>
      <rPr>
        <b/>
        <sz val="16"/>
        <color theme="1"/>
        <rFont val="Calibri"/>
        <family val="2"/>
        <scheme val="minor"/>
      </rPr>
      <t xml:space="preserve">       </t>
    </r>
    <r>
      <rPr>
        <b/>
        <vertAlign val="superscript"/>
        <sz val="16"/>
        <color theme="1"/>
        <rFont val="Calibri"/>
        <family val="2"/>
        <scheme val="minor"/>
      </rPr>
      <t>Age Group</t>
    </r>
  </si>
  <si>
    <t>Friday dinner</t>
  </si>
  <si>
    <t>Saturday breaky</t>
  </si>
  <si>
    <t>Saturday lunch</t>
  </si>
  <si>
    <t>Saturday dinner</t>
  </si>
  <si>
    <t>Sunday breaky</t>
  </si>
  <si>
    <t>Sunday lunch</t>
  </si>
  <si>
    <t>Sunday dinner</t>
  </si>
  <si>
    <t>Monday breaky</t>
  </si>
  <si>
    <t>Monday lunch</t>
  </si>
  <si>
    <t>Monday dinner</t>
  </si>
  <si>
    <t>Tuesday breaky</t>
  </si>
  <si>
    <t>Tuesday lunch</t>
  </si>
  <si>
    <t>Tuesday dinner</t>
  </si>
  <si>
    <t>Wednesday breaky</t>
  </si>
  <si>
    <t>Wednesday lunch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</si>
</sst>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BF0D3E"/>
      <name val="Calibri"/>
      <family val="2"/>
      <scheme val="minor"/>
    </font>
    <font>
      <sz val="14"/>
      <color rgb="FF161B4D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161B4D"/>
        <bgColor indexed="64"/>
      </patternFill>
    </fill>
    <fill>
      <patternFill patternType="solid">
        <fgColor rgb="FFB6CFD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0D3E"/>
        <bgColor indexed="64"/>
      </patternFill>
    </fill>
    <fill>
      <patternFill patternType="solid">
        <fgColor rgb="FFE87722"/>
        <bgColor indexed="64"/>
      </patternFill>
    </fill>
    <fill>
      <patternFill patternType="solid">
        <fgColor rgb="FF00C7B1"/>
        <bgColor indexed="64"/>
      </patternFill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/>
    <xf numFmtId="164" fontId="5" fillId="2" borderId="0" xfId="0" applyNumberFormat="1" applyFont="1" applyFill="1" applyAlignment="1">
      <alignment horizontal="center" vertical="center"/>
    </xf>
    <xf numFmtId="0" fontId="0" fillId="5" borderId="3" xfId="0" applyFill="1" applyBorder="1" applyAlignment="1" applyProtection="1">
      <alignment horizontal="center"/>
      <protection locked="0"/>
    </xf>
    <xf numFmtId="164" fontId="0" fillId="0" borderId="3" xfId="0" applyNumberFormat="1" applyBorder="1" applyAlignment="1">
      <alignment horizontal="center"/>
    </xf>
    <xf numFmtId="0" fontId="0" fillId="0" borderId="4" xfId="0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right"/>
      <protection locked="0"/>
    </xf>
    <xf numFmtId="164" fontId="5" fillId="0" borderId="4" xfId="0" applyNumberFormat="1" applyFont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/>
    <xf numFmtId="0" fontId="6" fillId="3" borderId="0" xfId="0" applyFont="1" applyFill="1"/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6" fillId="6" borderId="0" xfId="0" applyFont="1" applyFill="1"/>
    <xf numFmtId="0" fontId="2" fillId="6" borderId="0" xfId="0" applyFont="1" applyFill="1"/>
    <xf numFmtId="0" fontId="0" fillId="6" borderId="0" xfId="0" applyFill="1"/>
    <xf numFmtId="0" fontId="7" fillId="6" borderId="0" xfId="0" applyFont="1" applyFill="1"/>
    <xf numFmtId="0" fontId="5" fillId="7" borderId="0" xfId="0" applyFont="1" applyFill="1"/>
    <xf numFmtId="0" fontId="0" fillId="7" borderId="0" xfId="0" applyFill="1"/>
    <xf numFmtId="0" fontId="9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6" fillId="8" borderId="0" xfId="0" applyFont="1" applyFill="1"/>
    <xf numFmtId="0" fontId="2" fillId="8" borderId="0" xfId="0" applyFont="1" applyFill="1"/>
    <xf numFmtId="0" fontId="7" fillId="8" borderId="0" xfId="0" applyFont="1" applyFill="1"/>
    <xf numFmtId="0" fontId="9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790A-1169-42EE-9DA0-A8DAED3E6369}">
  <dimension ref="A1:O116"/>
  <sheetViews>
    <sheetView tabSelected="1" workbookViewId="0">
      <pane ySplit="2" topLeftCell="A3" activePane="bottomLeft" state="frozen"/>
      <selection pane="bottomLeft" activeCell="B11" sqref="B11"/>
    </sheetView>
  </sheetViews>
  <sheetFormatPr defaultRowHeight="14.45"/>
  <cols>
    <col min="1" max="1" width="23.42578125" customWidth="1"/>
    <col min="2" max="2" width="16.5703125" customWidth="1"/>
    <col min="3" max="3" width="20.7109375" customWidth="1"/>
    <col min="4" max="4" width="18.5703125" customWidth="1"/>
    <col min="5" max="5" width="21.140625" customWidth="1"/>
    <col min="6" max="6" width="17.85546875" customWidth="1"/>
    <col min="7" max="7" width="18.5703125" customWidth="1"/>
    <col min="8" max="8" width="15.28515625" customWidth="1"/>
  </cols>
  <sheetData>
    <row r="1" spans="1:14" ht="18.600000000000001">
      <c r="A1" s="16" t="s">
        <v>0</v>
      </c>
      <c r="F1" s="1"/>
      <c r="G1" s="1"/>
      <c r="H1" s="1"/>
      <c r="M1" s="2"/>
      <c r="N1" s="2"/>
    </row>
    <row r="2" spans="1:14" ht="18.600000000000001">
      <c r="A2" s="41" t="s">
        <v>1</v>
      </c>
      <c r="B2" s="41"/>
      <c r="C2" s="41"/>
      <c r="D2" s="41"/>
      <c r="E2" s="41"/>
      <c r="F2" s="3">
        <f>H14+E27+E37+E47+E57+E86+E95+E116+E67+E77</f>
        <v>0</v>
      </c>
      <c r="G2" s="1"/>
      <c r="H2" s="1"/>
    </row>
    <row r="3" spans="1:14">
      <c r="A3" t="s">
        <v>2</v>
      </c>
      <c r="F3" s="1"/>
      <c r="G3" s="1"/>
      <c r="H3" s="1"/>
    </row>
    <row r="4" spans="1:14">
      <c r="A4" s="1"/>
      <c r="B4" s="1"/>
      <c r="C4" s="1"/>
      <c r="D4" s="1"/>
      <c r="E4" s="1"/>
      <c r="F4" s="1"/>
      <c r="G4" s="1"/>
      <c r="H4" s="1"/>
    </row>
    <row r="5" spans="1:14" ht="21">
      <c r="A5" s="17" t="s">
        <v>3</v>
      </c>
      <c r="B5" s="18"/>
      <c r="C5" s="18"/>
      <c r="D5" s="18"/>
      <c r="E5" s="18"/>
      <c r="F5" s="18"/>
      <c r="G5" s="18"/>
      <c r="H5" s="18"/>
    </row>
    <row r="6" spans="1:14" ht="18.600000000000001">
      <c r="A6" s="19" t="s">
        <v>4</v>
      </c>
      <c r="B6" s="18"/>
      <c r="C6" s="18"/>
      <c r="D6" s="20"/>
      <c r="E6" s="20"/>
      <c r="F6" s="20"/>
      <c r="G6" s="20"/>
      <c r="H6" s="20"/>
    </row>
    <row r="7" spans="1:14" ht="43.5">
      <c r="A7" s="21" t="s">
        <v>5</v>
      </c>
      <c r="B7" s="22" t="s">
        <v>6</v>
      </c>
      <c r="C7" s="23" t="s">
        <v>7</v>
      </c>
      <c r="D7" s="23" t="s">
        <v>8</v>
      </c>
      <c r="E7" s="23" t="s">
        <v>9</v>
      </c>
      <c r="F7" s="22" t="s">
        <v>10</v>
      </c>
      <c r="G7" s="22" t="s">
        <v>11</v>
      </c>
      <c r="H7" s="22" t="s">
        <v>12</v>
      </c>
    </row>
    <row r="8" spans="1:14">
      <c r="A8" s="24" t="s">
        <v>13</v>
      </c>
      <c r="B8" s="4"/>
      <c r="C8" s="4"/>
      <c r="D8" s="4"/>
      <c r="E8" s="4"/>
      <c r="F8" s="4"/>
      <c r="G8" s="4"/>
      <c r="H8" s="5">
        <f>B8*25+C8*19+D8*15.5+E8*0+F8*0+G8*0</f>
        <v>0</v>
      </c>
    </row>
    <row r="9" spans="1:14">
      <c r="A9" s="24" t="s">
        <v>14</v>
      </c>
      <c r="B9" s="4"/>
      <c r="C9" s="4"/>
      <c r="D9" s="4"/>
      <c r="E9" s="4"/>
      <c r="F9" s="4"/>
      <c r="G9" s="4"/>
      <c r="H9" s="5">
        <f>B9*50+C9*38+D9*31+E9*20+F9*13+G9*0</f>
        <v>0</v>
      </c>
    </row>
    <row r="10" spans="1:14">
      <c r="A10" s="24" t="s">
        <v>15</v>
      </c>
      <c r="B10" s="4"/>
      <c r="C10" s="4"/>
      <c r="D10" s="4"/>
      <c r="E10" s="4"/>
      <c r="F10" s="4"/>
      <c r="G10" s="4"/>
      <c r="H10" s="5">
        <f>B10*50+C10*38+D10*31+E10*20+F10*13+G10*0</f>
        <v>0</v>
      </c>
    </row>
    <row r="11" spans="1:14">
      <c r="A11" s="24" t="s">
        <v>16</v>
      </c>
      <c r="B11" s="4"/>
      <c r="C11" s="4"/>
      <c r="D11" s="4"/>
      <c r="E11" s="4"/>
      <c r="F11" s="4"/>
      <c r="G11" s="4"/>
      <c r="H11" s="5">
        <f>B11*50+C11*38+D11*31+E11*20+F11*13+G11*0</f>
        <v>0</v>
      </c>
    </row>
    <row r="12" spans="1:14">
      <c r="A12" s="24" t="s">
        <v>17</v>
      </c>
      <c r="B12" s="4"/>
      <c r="C12" s="4"/>
      <c r="D12" s="4"/>
      <c r="E12" s="4"/>
      <c r="F12" s="4"/>
      <c r="G12" s="4"/>
      <c r="H12" s="5">
        <f>B12*50+C12*38+D12*31+E12*20+F12*13+G12*0</f>
        <v>0</v>
      </c>
    </row>
    <row r="13" spans="1:14">
      <c r="A13" s="24" t="s">
        <v>18</v>
      </c>
      <c r="B13" s="4"/>
      <c r="C13" s="4"/>
      <c r="D13" s="4"/>
      <c r="E13" s="4"/>
      <c r="F13" s="4"/>
      <c r="G13" s="4"/>
      <c r="H13" s="5">
        <f>B13*25+C13*19+D13*15.5+E13*15+F13*13+G13*0</f>
        <v>0</v>
      </c>
    </row>
    <row r="14" spans="1:14" ht="18.600000000000001">
      <c r="A14" s="6"/>
      <c r="B14" s="6"/>
      <c r="C14" s="7"/>
      <c r="D14" s="8"/>
      <c r="E14" s="8"/>
      <c r="F14" s="8"/>
      <c r="G14" s="9" t="s">
        <v>19</v>
      </c>
      <c r="H14" s="10">
        <f>SUM(H8:H13)</f>
        <v>0</v>
      </c>
      <c r="N14" s="1"/>
    </row>
    <row r="15" spans="1:14">
      <c r="A15" s="1"/>
      <c r="B15" s="1"/>
      <c r="C15" s="1"/>
      <c r="D15" s="1"/>
      <c r="E15" s="1"/>
      <c r="F15" s="1"/>
      <c r="G15" s="1"/>
      <c r="H15" s="1"/>
    </row>
    <row r="16" spans="1:14">
      <c r="A16" s="1"/>
      <c r="B16" s="1"/>
      <c r="C16" s="1"/>
      <c r="D16" s="1"/>
      <c r="E16" s="1"/>
      <c r="F16" s="1"/>
      <c r="G16" s="1"/>
      <c r="H16" s="1"/>
    </row>
    <row r="17" spans="1:15" ht="21">
      <c r="A17" s="25" t="s">
        <v>20</v>
      </c>
      <c r="B17" s="26"/>
      <c r="C17" s="26"/>
      <c r="D17" s="26"/>
      <c r="E17" s="26"/>
      <c r="F17" s="27"/>
      <c r="G17" s="27"/>
      <c r="H17" s="27"/>
      <c r="O17" s="1"/>
    </row>
    <row r="18" spans="1:15" ht="18.600000000000001">
      <c r="A18" s="28" t="s">
        <v>21</v>
      </c>
      <c r="B18" s="26"/>
      <c r="C18" s="26"/>
      <c r="D18" s="26"/>
      <c r="E18" s="26"/>
      <c r="F18" s="27"/>
      <c r="G18" s="27"/>
      <c r="H18" s="27"/>
    </row>
    <row r="19" spans="1:15" ht="18.600000000000001">
      <c r="A19" s="29" t="s">
        <v>22</v>
      </c>
      <c r="B19" s="30"/>
      <c r="C19" s="30"/>
      <c r="D19" s="30"/>
      <c r="E19" s="30"/>
    </row>
    <row r="20" spans="1:15" ht="29.1">
      <c r="A20" s="31" t="s">
        <v>23</v>
      </c>
      <c r="B20" s="32" t="s">
        <v>24</v>
      </c>
      <c r="C20" s="32" t="s">
        <v>25</v>
      </c>
      <c r="D20" s="33" t="s">
        <v>26</v>
      </c>
      <c r="E20" s="33" t="s">
        <v>12</v>
      </c>
      <c r="F20" s="1"/>
      <c r="G20" s="1"/>
      <c r="H20" s="1"/>
    </row>
    <row r="21" spans="1:15" ht="29.1">
      <c r="A21" s="34" t="s">
        <v>27</v>
      </c>
      <c r="B21" s="4"/>
      <c r="C21" s="4"/>
      <c r="D21" s="4"/>
      <c r="E21" s="5">
        <f>B21*89+C21*58+D21*0</f>
        <v>0</v>
      </c>
      <c r="F21" s="1"/>
      <c r="G21" s="1"/>
      <c r="H21" s="1"/>
    </row>
    <row r="22" spans="1:15" ht="29.1">
      <c r="A22" s="34" t="s">
        <v>28</v>
      </c>
      <c r="B22" s="4"/>
      <c r="C22" s="4"/>
      <c r="D22" s="4"/>
      <c r="E22" s="5">
        <f>B22*89+C22*58+D22*0</f>
        <v>0</v>
      </c>
      <c r="F22" s="1"/>
      <c r="G22" s="1"/>
      <c r="H22" s="1"/>
    </row>
    <row r="23" spans="1:15" ht="29.1">
      <c r="A23" s="34" t="s">
        <v>29</v>
      </c>
      <c r="B23" s="4"/>
      <c r="C23" s="4"/>
      <c r="D23" s="4"/>
      <c r="E23" s="5">
        <f>B23*89+C23*58+D23*0</f>
        <v>0</v>
      </c>
      <c r="F23" s="1"/>
      <c r="G23" s="1"/>
      <c r="H23" s="1"/>
    </row>
    <row r="24" spans="1:15" ht="29.1">
      <c r="A24" s="34" t="s">
        <v>30</v>
      </c>
      <c r="B24" s="4"/>
      <c r="C24" s="4"/>
      <c r="D24" s="4"/>
      <c r="E24" s="5">
        <f>B24*89+C24*58+D24*0</f>
        <v>0</v>
      </c>
      <c r="F24" s="1"/>
      <c r="G24" s="1"/>
      <c r="H24" s="1"/>
    </row>
    <row r="25" spans="1:15" ht="29.1">
      <c r="A25" s="34" t="s">
        <v>31</v>
      </c>
      <c r="B25" s="4"/>
      <c r="C25" s="4"/>
      <c r="D25" s="4"/>
      <c r="E25" s="5">
        <f>B25*89+C25*58+D25*0</f>
        <v>0</v>
      </c>
      <c r="F25" s="1"/>
      <c r="G25" s="1"/>
      <c r="H25" s="1"/>
    </row>
    <row r="26" spans="1:15" ht="33.6" customHeight="1">
      <c r="A26" s="35" t="s">
        <v>32</v>
      </c>
      <c r="B26" s="11"/>
      <c r="C26" s="12"/>
      <c r="D26" s="13" t="s">
        <v>33</v>
      </c>
      <c r="E26" s="5">
        <f>IF(ISNUMBER(SEARCH("Yes",D26)),200,0)</f>
        <v>0</v>
      </c>
      <c r="F26" s="1"/>
      <c r="G26" s="1"/>
      <c r="H26" s="1"/>
    </row>
    <row r="27" spans="1:15" ht="18.600000000000001">
      <c r="A27" s="1"/>
      <c r="B27" s="1"/>
      <c r="C27" s="1"/>
      <c r="D27" s="36" t="s">
        <v>19</v>
      </c>
      <c r="E27" s="14">
        <f>SUM(E21:E26)</f>
        <v>0</v>
      </c>
      <c r="F27" s="1"/>
      <c r="G27" s="1"/>
      <c r="H27" s="1"/>
    </row>
    <row r="28" spans="1:15">
      <c r="A28" s="1"/>
      <c r="B28" s="1"/>
      <c r="C28" s="1"/>
      <c r="D28" s="1"/>
      <c r="E28" s="1"/>
      <c r="F28" s="1"/>
      <c r="G28" s="1"/>
      <c r="H28" s="1"/>
    </row>
    <row r="29" spans="1:15" ht="18.600000000000001">
      <c r="A29" s="29" t="s">
        <v>34</v>
      </c>
      <c r="B29" s="30"/>
      <c r="C29" s="30"/>
      <c r="D29" s="30"/>
      <c r="E29" s="30"/>
      <c r="F29" s="1"/>
      <c r="G29" s="1"/>
      <c r="H29" s="1"/>
    </row>
    <row r="30" spans="1:15" ht="29.1">
      <c r="A30" s="31" t="s">
        <v>23</v>
      </c>
      <c r="B30" s="32" t="s">
        <v>24</v>
      </c>
      <c r="C30" s="32" t="s">
        <v>25</v>
      </c>
      <c r="D30" s="33" t="s">
        <v>26</v>
      </c>
      <c r="E30" s="33" t="s">
        <v>12</v>
      </c>
      <c r="F30" s="1"/>
      <c r="G30" s="1"/>
      <c r="H30" s="1"/>
    </row>
    <row r="31" spans="1:15" ht="29.1">
      <c r="A31" s="34" t="s">
        <v>27</v>
      </c>
      <c r="B31" s="4"/>
      <c r="C31" s="4"/>
      <c r="D31" s="4"/>
      <c r="E31" s="5">
        <f>83*B31+54*C31+0*D31</f>
        <v>0</v>
      </c>
      <c r="F31" s="1"/>
      <c r="G31" s="1"/>
      <c r="H31" s="1"/>
    </row>
    <row r="32" spans="1:15" ht="29.1">
      <c r="A32" s="34" t="s">
        <v>28</v>
      </c>
      <c r="B32" s="4"/>
      <c r="C32" s="4"/>
      <c r="D32" s="4"/>
      <c r="E32" s="5">
        <f>83*B32+54*C32+0*D32</f>
        <v>0</v>
      </c>
      <c r="F32" s="1"/>
      <c r="G32" s="1"/>
      <c r="H32" s="1"/>
    </row>
    <row r="33" spans="1:8" ht="29.1">
      <c r="A33" s="34" t="s">
        <v>29</v>
      </c>
      <c r="B33" s="4"/>
      <c r="C33" s="4"/>
      <c r="D33" s="4"/>
      <c r="E33" s="5">
        <f>83*B33+54*C33+0*D33</f>
        <v>0</v>
      </c>
      <c r="F33" s="1"/>
      <c r="G33" s="1"/>
      <c r="H33" s="1"/>
    </row>
    <row r="34" spans="1:8" ht="29.1">
      <c r="A34" s="34" t="s">
        <v>30</v>
      </c>
      <c r="B34" s="4"/>
      <c r="C34" s="4"/>
      <c r="D34" s="4"/>
      <c r="E34" s="5">
        <f>83*B34+54*C34+0*D34</f>
        <v>0</v>
      </c>
      <c r="F34" s="1"/>
      <c r="G34" s="1"/>
      <c r="H34" s="1"/>
    </row>
    <row r="35" spans="1:8" ht="29.1">
      <c r="A35" s="34" t="s">
        <v>31</v>
      </c>
      <c r="B35" s="4"/>
      <c r="C35" s="4"/>
      <c r="D35" s="4"/>
      <c r="E35" s="5">
        <f>83*B35+54*C35+0*D35</f>
        <v>0</v>
      </c>
      <c r="F35" s="1"/>
      <c r="G35" s="1"/>
      <c r="H35" s="1"/>
    </row>
    <row r="36" spans="1:8" ht="33.6" customHeight="1">
      <c r="A36" s="35" t="s">
        <v>32</v>
      </c>
      <c r="B36" s="11"/>
      <c r="C36" s="12"/>
      <c r="D36" s="13" t="s">
        <v>33</v>
      </c>
      <c r="E36" s="5">
        <f>IF(ISNUMBER(SEARCH("Yes",D36)),200,0)</f>
        <v>0</v>
      </c>
      <c r="F36" s="1"/>
      <c r="G36" s="1"/>
      <c r="H36" s="1"/>
    </row>
    <row r="37" spans="1:8" ht="18.600000000000001">
      <c r="A37" s="1"/>
      <c r="B37" s="1"/>
      <c r="C37" s="1"/>
      <c r="D37" s="36" t="s">
        <v>19</v>
      </c>
      <c r="E37" s="14">
        <f>SUM(E31:E36)</f>
        <v>0</v>
      </c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 ht="18.600000000000001">
      <c r="A39" s="29" t="s">
        <v>35</v>
      </c>
      <c r="B39" s="30"/>
      <c r="C39" s="30"/>
      <c r="D39" s="30"/>
      <c r="E39" s="30"/>
      <c r="F39" s="1"/>
      <c r="G39" s="1"/>
      <c r="H39" s="1"/>
    </row>
    <row r="40" spans="1:8" ht="29.1">
      <c r="A40" s="31" t="s">
        <v>23</v>
      </c>
      <c r="B40" s="32" t="s">
        <v>24</v>
      </c>
      <c r="C40" s="32" t="s">
        <v>25</v>
      </c>
      <c r="D40" s="33" t="s">
        <v>26</v>
      </c>
      <c r="E40" s="33" t="s">
        <v>12</v>
      </c>
      <c r="F40" s="1"/>
      <c r="G40" s="1"/>
      <c r="H40" s="1"/>
    </row>
    <row r="41" spans="1:8" ht="29.1">
      <c r="A41" s="34" t="s">
        <v>27</v>
      </c>
      <c r="B41" s="4"/>
      <c r="C41" s="4"/>
      <c r="D41" s="4"/>
      <c r="E41" s="5">
        <f>81*B41+52*C41+0*D41</f>
        <v>0</v>
      </c>
      <c r="F41" s="1"/>
      <c r="G41" s="1"/>
      <c r="H41" s="1"/>
    </row>
    <row r="42" spans="1:8" ht="29.1">
      <c r="A42" s="34" t="s">
        <v>28</v>
      </c>
      <c r="B42" s="4"/>
      <c r="C42" s="4"/>
      <c r="D42" s="4"/>
      <c r="E42" s="5">
        <f>81*B42+52*C42+0*D42</f>
        <v>0</v>
      </c>
      <c r="F42" s="1"/>
      <c r="G42" s="1"/>
      <c r="H42" s="1"/>
    </row>
    <row r="43" spans="1:8" ht="29.1">
      <c r="A43" s="34" t="s">
        <v>29</v>
      </c>
      <c r="B43" s="4"/>
      <c r="C43" s="4"/>
      <c r="D43" s="4"/>
      <c r="E43" s="5">
        <f>81*B43+52*C43+0*D43</f>
        <v>0</v>
      </c>
      <c r="F43" s="1"/>
      <c r="G43" s="1"/>
      <c r="H43" s="1"/>
    </row>
    <row r="44" spans="1:8" ht="29.1">
      <c r="A44" s="34" t="s">
        <v>30</v>
      </c>
      <c r="B44" s="4"/>
      <c r="C44" s="4"/>
      <c r="D44" s="4"/>
      <c r="E44" s="5">
        <f>81*B44+52*C44+0*D44</f>
        <v>0</v>
      </c>
      <c r="F44" s="1"/>
      <c r="G44" s="1"/>
      <c r="H44" s="1"/>
    </row>
    <row r="45" spans="1:8" ht="29.1">
      <c r="A45" s="34" t="s">
        <v>31</v>
      </c>
      <c r="B45" s="4"/>
      <c r="C45" s="4"/>
      <c r="D45" s="4"/>
      <c r="E45" s="5">
        <f>81*B45+52*C45+0*D45</f>
        <v>0</v>
      </c>
      <c r="F45" s="1"/>
      <c r="G45" s="1"/>
      <c r="H45" s="1"/>
    </row>
    <row r="46" spans="1:8" ht="33.950000000000003" customHeight="1">
      <c r="A46" s="35" t="s">
        <v>32</v>
      </c>
      <c r="B46" s="11"/>
      <c r="C46" s="12"/>
      <c r="D46" s="13" t="s">
        <v>33</v>
      </c>
      <c r="E46" s="5">
        <f>IF(ISNUMBER(SEARCH("Yes",D46)),200,0)</f>
        <v>0</v>
      </c>
      <c r="F46" s="1"/>
      <c r="G46" s="1"/>
      <c r="H46" s="1"/>
    </row>
    <row r="47" spans="1:8" ht="18.600000000000001">
      <c r="A47" s="1"/>
      <c r="B47" s="1"/>
      <c r="C47" s="1"/>
      <c r="D47" s="36" t="s">
        <v>19</v>
      </c>
      <c r="E47" s="14">
        <f>SUM(E41:E46)</f>
        <v>0</v>
      </c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14" ht="18.600000000000001">
      <c r="A49" s="29" t="s">
        <v>36</v>
      </c>
      <c r="B49" s="30"/>
      <c r="C49" s="30"/>
      <c r="D49" s="30"/>
      <c r="E49" s="30"/>
      <c r="F49" s="1"/>
      <c r="G49" s="1"/>
      <c r="H49" s="1"/>
    </row>
    <row r="50" spans="1:14" ht="29.1">
      <c r="A50" s="31" t="s">
        <v>23</v>
      </c>
      <c r="B50" s="32" t="s">
        <v>24</v>
      </c>
      <c r="C50" s="32" t="s">
        <v>25</v>
      </c>
      <c r="D50" s="33" t="s">
        <v>26</v>
      </c>
      <c r="E50" s="33" t="s">
        <v>12</v>
      </c>
      <c r="F50" s="1"/>
      <c r="G50" s="1"/>
      <c r="H50" s="1"/>
    </row>
    <row r="51" spans="1:14" ht="29.1">
      <c r="A51" s="34" t="s">
        <v>27</v>
      </c>
      <c r="B51" s="4"/>
      <c r="C51" s="4"/>
      <c r="D51" s="4"/>
      <c r="E51" s="5">
        <f>81*B51+52*C51+0*D51</f>
        <v>0</v>
      </c>
      <c r="F51" s="1"/>
      <c r="G51" s="1"/>
      <c r="H51" s="1"/>
    </row>
    <row r="52" spans="1:14" ht="29.1">
      <c r="A52" s="34" t="s">
        <v>28</v>
      </c>
      <c r="B52" s="4"/>
      <c r="C52" s="4"/>
      <c r="D52" s="4"/>
      <c r="E52" s="5">
        <f>81*B52+52*C52+0*D52</f>
        <v>0</v>
      </c>
      <c r="F52" s="1"/>
      <c r="G52" s="1"/>
      <c r="H52" s="1"/>
    </row>
    <row r="53" spans="1:14" ht="29.1">
      <c r="A53" s="34" t="s">
        <v>29</v>
      </c>
      <c r="B53" s="4"/>
      <c r="C53" s="4"/>
      <c r="D53" s="4"/>
      <c r="E53" s="5">
        <f>81*B53+52*C53+0*D53</f>
        <v>0</v>
      </c>
      <c r="F53" s="1"/>
      <c r="G53" s="1"/>
      <c r="H53" s="1"/>
    </row>
    <row r="54" spans="1:14" ht="29.1">
      <c r="A54" s="34" t="s">
        <v>30</v>
      </c>
      <c r="B54" s="4"/>
      <c r="C54" s="4"/>
      <c r="D54" s="4"/>
      <c r="E54" s="5">
        <f>81*B54+52*C54+0*D54</f>
        <v>0</v>
      </c>
      <c r="F54" s="1"/>
      <c r="G54" s="1"/>
      <c r="H54" s="1"/>
      <c r="N54" s="1"/>
    </row>
    <row r="55" spans="1:14" ht="29.1">
      <c r="A55" s="34" t="s">
        <v>31</v>
      </c>
      <c r="B55" s="4"/>
      <c r="C55" s="4"/>
      <c r="D55" s="4"/>
      <c r="E55" s="5">
        <f>81*B55+52*C55+0*D55</f>
        <v>0</v>
      </c>
      <c r="F55" s="1"/>
      <c r="G55" s="1"/>
      <c r="H55" s="1"/>
    </row>
    <row r="56" spans="1:14" ht="33.6" customHeight="1">
      <c r="A56" s="35" t="s">
        <v>32</v>
      </c>
      <c r="B56" s="11"/>
      <c r="C56" s="12"/>
      <c r="D56" s="13" t="s">
        <v>33</v>
      </c>
      <c r="E56" s="5">
        <f>IF(ISNUMBER(SEARCH("Yes",D56)),200,0)</f>
        <v>0</v>
      </c>
      <c r="F56" s="1"/>
      <c r="G56" s="1"/>
      <c r="H56" s="1"/>
    </row>
    <row r="57" spans="1:14" ht="18.600000000000001">
      <c r="A57" s="1"/>
      <c r="B57" s="1"/>
      <c r="C57" s="1"/>
      <c r="D57" s="36" t="s">
        <v>19</v>
      </c>
      <c r="E57" s="14">
        <f>SUM(E51:E56)</f>
        <v>0</v>
      </c>
      <c r="F57" s="1"/>
      <c r="G57" s="1"/>
      <c r="H57" s="1"/>
    </row>
    <row r="58" spans="1:14" ht="18.600000000000001">
      <c r="A58" s="1"/>
      <c r="B58" s="1"/>
      <c r="C58" s="1"/>
      <c r="D58" s="36"/>
      <c r="E58" s="14"/>
      <c r="F58" s="1"/>
      <c r="G58" s="1"/>
      <c r="H58" s="1"/>
    </row>
    <row r="59" spans="1:14" ht="18.600000000000001">
      <c r="A59" s="29" t="s">
        <v>37</v>
      </c>
      <c r="B59" s="30"/>
      <c r="C59" s="30"/>
      <c r="D59" s="30"/>
      <c r="E59" s="30"/>
      <c r="F59" s="1"/>
      <c r="G59" s="1"/>
      <c r="H59" s="1"/>
    </row>
    <row r="60" spans="1:14" ht="29.1">
      <c r="A60" s="31" t="s">
        <v>23</v>
      </c>
      <c r="B60" s="32" t="s">
        <v>24</v>
      </c>
      <c r="C60" s="32" t="s">
        <v>25</v>
      </c>
      <c r="D60" s="33" t="s">
        <v>26</v>
      </c>
      <c r="E60" s="33" t="s">
        <v>12</v>
      </c>
      <c r="F60" s="1"/>
      <c r="G60" s="1"/>
      <c r="H60" s="1"/>
    </row>
    <row r="61" spans="1:14" ht="29.1">
      <c r="A61" s="34" t="s">
        <v>27</v>
      </c>
      <c r="B61" s="4"/>
      <c r="C61" s="4"/>
      <c r="D61" s="4"/>
      <c r="E61" s="5">
        <f>91*B61+58*C61+0*D61</f>
        <v>0</v>
      </c>
      <c r="F61" s="1"/>
      <c r="G61" s="1"/>
      <c r="H61" s="1"/>
    </row>
    <row r="62" spans="1:14" ht="29.1">
      <c r="A62" s="34" t="s">
        <v>28</v>
      </c>
      <c r="B62" s="4"/>
      <c r="C62" s="4"/>
      <c r="D62" s="4"/>
      <c r="E62" s="5">
        <f>91*B62+58*C62+0*D62</f>
        <v>0</v>
      </c>
      <c r="F62" s="1"/>
      <c r="G62" s="1"/>
      <c r="H62" s="1"/>
    </row>
    <row r="63" spans="1:14" ht="29.1">
      <c r="A63" s="34" t="s">
        <v>29</v>
      </c>
      <c r="B63" s="4"/>
      <c r="C63" s="4"/>
      <c r="D63" s="4"/>
      <c r="E63" s="5">
        <f>91*B63+58*C63+0*D63</f>
        <v>0</v>
      </c>
      <c r="F63" s="1"/>
      <c r="G63" s="1"/>
      <c r="H63" s="1"/>
    </row>
    <row r="64" spans="1:14" ht="29.1">
      <c r="A64" s="34" t="s">
        <v>30</v>
      </c>
      <c r="B64" s="4"/>
      <c r="C64" s="4"/>
      <c r="D64" s="4"/>
      <c r="E64" s="5">
        <f>91*B64+58*C64+0*D64</f>
        <v>0</v>
      </c>
      <c r="F64" s="1"/>
      <c r="G64" s="1"/>
      <c r="H64" s="1"/>
      <c r="N64" s="1"/>
    </row>
    <row r="65" spans="1:14" ht="29.1">
      <c r="A65" s="34" t="s">
        <v>31</v>
      </c>
      <c r="B65" s="4"/>
      <c r="C65" s="4"/>
      <c r="D65" s="4"/>
      <c r="E65" s="5">
        <f>91*B65+58*C65+0*D65</f>
        <v>0</v>
      </c>
      <c r="F65" s="1"/>
      <c r="G65" s="1"/>
      <c r="H65" s="1"/>
    </row>
    <row r="66" spans="1:14" ht="33.6" customHeight="1">
      <c r="A66" s="35" t="s">
        <v>32</v>
      </c>
      <c r="B66" s="11"/>
      <c r="C66" s="12"/>
      <c r="D66" s="13" t="s">
        <v>33</v>
      </c>
      <c r="E66" s="5">
        <f>IF(ISNUMBER(SEARCH("Yes",D66)),200,0)</f>
        <v>0</v>
      </c>
      <c r="F66" s="1"/>
      <c r="G66" s="1"/>
      <c r="H66" s="1"/>
    </row>
    <row r="67" spans="1:14" ht="18.600000000000001">
      <c r="A67" s="1"/>
      <c r="B67" s="1"/>
      <c r="C67" s="1"/>
      <c r="D67" s="36" t="s">
        <v>19</v>
      </c>
      <c r="E67" s="14">
        <f>SUM(E61:E66)</f>
        <v>0</v>
      </c>
      <c r="F67" s="1"/>
      <c r="G67" s="1"/>
      <c r="H67" s="1"/>
    </row>
    <row r="68" spans="1:14" ht="18.600000000000001">
      <c r="A68" s="1"/>
      <c r="B68" s="1"/>
      <c r="C68" s="1"/>
      <c r="D68" s="36"/>
      <c r="E68" s="14"/>
      <c r="F68" s="1"/>
      <c r="G68" s="1"/>
      <c r="H68" s="1"/>
    </row>
    <row r="69" spans="1:14" ht="18.600000000000001">
      <c r="A69" s="29" t="s">
        <v>38</v>
      </c>
      <c r="B69" s="30"/>
      <c r="C69" s="30"/>
      <c r="D69" s="30"/>
      <c r="E69" s="30"/>
      <c r="F69" s="1"/>
      <c r="G69" s="1"/>
      <c r="H69" s="1"/>
    </row>
    <row r="70" spans="1:14" ht="29.1">
      <c r="A70" s="31" t="s">
        <v>23</v>
      </c>
      <c r="B70" s="32" t="s">
        <v>24</v>
      </c>
      <c r="C70" s="32" t="s">
        <v>25</v>
      </c>
      <c r="D70" s="33" t="s">
        <v>26</v>
      </c>
      <c r="E70" s="33" t="s">
        <v>12</v>
      </c>
      <c r="F70" s="1"/>
      <c r="G70" s="1"/>
      <c r="H70" s="1"/>
    </row>
    <row r="71" spans="1:14" ht="29.1">
      <c r="A71" s="34" t="s">
        <v>27</v>
      </c>
      <c r="B71" s="4"/>
      <c r="C71" s="4"/>
      <c r="D71" s="4"/>
      <c r="E71" s="5">
        <f>81*B71+52*C71+0*D71</f>
        <v>0</v>
      </c>
      <c r="F71" s="1"/>
      <c r="G71" s="1"/>
      <c r="H71" s="1"/>
    </row>
    <row r="72" spans="1:14" ht="29.1">
      <c r="A72" s="34" t="s">
        <v>28</v>
      </c>
      <c r="B72" s="4"/>
      <c r="C72" s="4"/>
      <c r="D72" s="4"/>
      <c r="E72" s="5">
        <f>81*B72+52*C72+0*D72</f>
        <v>0</v>
      </c>
      <c r="F72" s="1"/>
      <c r="G72" s="1"/>
      <c r="H72" s="1"/>
    </row>
    <row r="73" spans="1:14" ht="29.1">
      <c r="A73" s="34" t="s">
        <v>29</v>
      </c>
      <c r="B73" s="4"/>
      <c r="C73" s="4"/>
      <c r="D73" s="4"/>
      <c r="E73" s="5">
        <f>81*B73+52*C73+0*D73</f>
        <v>0</v>
      </c>
      <c r="F73" s="1"/>
      <c r="G73" s="1"/>
      <c r="H73" s="1"/>
    </row>
    <row r="74" spans="1:14" ht="29.1">
      <c r="A74" s="34" t="s">
        <v>30</v>
      </c>
      <c r="B74" s="4"/>
      <c r="C74" s="4"/>
      <c r="D74" s="4"/>
      <c r="E74" s="5">
        <f>81*B74+52*C74+0*D74</f>
        <v>0</v>
      </c>
      <c r="F74" s="1"/>
      <c r="G74" s="1"/>
      <c r="H74" s="1"/>
      <c r="N74" s="1"/>
    </row>
    <row r="75" spans="1:14" ht="29.1">
      <c r="A75" s="34" t="s">
        <v>31</v>
      </c>
      <c r="B75" s="4"/>
      <c r="C75" s="4"/>
      <c r="D75" s="4"/>
      <c r="E75" s="5">
        <f>81*B75+52*C75+0*D75</f>
        <v>0</v>
      </c>
      <c r="F75" s="1"/>
      <c r="G75" s="1"/>
      <c r="H75" s="1"/>
    </row>
    <row r="76" spans="1:14" ht="33.6" customHeight="1">
      <c r="A76" s="35" t="s">
        <v>32</v>
      </c>
      <c r="B76" s="11"/>
      <c r="C76" s="12"/>
      <c r="D76" s="13" t="s">
        <v>33</v>
      </c>
      <c r="E76" s="5">
        <f>IF(ISNUMBER(SEARCH("Yes",D76)),200,0)</f>
        <v>0</v>
      </c>
      <c r="F76" s="1"/>
      <c r="G76" s="1"/>
      <c r="H76" s="1"/>
    </row>
    <row r="77" spans="1:14" ht="18.600000000000001">
      <c r="A77" s="1"/>
      <c r="B77" s="1"/>
      <c r="C77" s="1"/>
      <c r="D77" s="36" t="s">
        <v>19</v>
      </c>
      <c r="E77" s="14">
        <f>SUM(E71:E76)</f>
        <v>0</v>
      </c>
      <c r="F77" s="1"/>
      <c r="G77" s="1"/>
      <c r="H77" s="1"/>
    </row>
    <row r="78" spans="1:14">
      <c r="A78" s="1"/>
      <c r="B78" s="1"/>
      <c r="C78" s="1"/>
      <c r="D78" s="1"/>
      <c r="E78" s="1"/>
      <c r="F78" s="1"/>
      <c r="G78" s="1"/>
      <c r="H78" s="1"/>
    </row>
    <row r="79" spans="1:14" ht="18.600000000000001">
      <c r="A79" s="29" t="s">
        <v>39</v>
      </c>
      <c r="B79" s="30"/>
      <c r="C79" s="30"/>
      <c r="D79" s="30"/>
      <c r="E79" s="30"/>
      <c r="F79" s="1"/>
      <c r="G79" s="1"/>
      <c r="H79" s="1"/>
    </row>
    <row r="80" spans="1:14" ht="29.1">
      <c r="A80" s="32" t="s">
        <v>40</v>
      </c>
      <c r="B80" s="32" t="s">
        <v>24</v>
      </c>
      <c r="C80" s="32" t="s">
        <v>25</v>
      </c>
      <c r="D80" s="33" t="s">
        <v>26</v>
      </c>
      <c r="E80" s="33" t="s">
        <v>12</v>
      </c>
      <c r="F80" s="1"/>
      <c r="G80" s="1"/>
      <c r="H80" s="1"/>
    </row>
    <row r="81" spans="1:8">
      <c r="A81" s="34" t="s">
        <v>41</v>
      </c>
      <c r="B81" s="4"/>
      <c r="C81" s="4"/>
      <c r="D81" s="4"/>
      <c r="E81" s="5">
        <f>B81*21+C81*8+D81*0</f>
        <v>0</v>
      </c>
      <c r="F81" s="1"/>
      <c r="G81" s="1"/>
      <c r="H81" s="1"/>
    </row>
    <row r="82" spans="1:8">
      <c r="A82" s="34" t="s">
        <v>42</v>
      </c>
      <c r="B82" s="4"/>
      <c r="C82" s="4"/>
      <c r="D82" s="4"/>
      <c r="E82" s="5">
        <f>B82*21+C82*8+D82*0</f>
        <v>0</v>
      </c>
      <c r="F82" s="1"/>
      <c r="G82" s="1"/>
      <c r="H82" s="1"/>
    </row>
    <row r="83" spans="1:8">
      <c r="A83" s="34" t="s">
        <v>43</v>
      </c>
      <c r="B83" s="4"/>
      <c r="C83" s="4"/>
      <c r="D83" s="4"/>
      <c r="E83" s="5">
        <f>B83*21+C83*8+D83*0</f>
        <v>0</v>
      </c>
      <c r="F83" s="1"/>
      <c r="G83" s="1"/>
      <c r="H83" s="1"/>
    </row>
    <row r="84" spans="1:8">
      <c r="A84" s="34" t="s">
        <v>44</v>
      </c>
      <c r="B84" s="4"/>
      <c r="C84" s="4"/>
      <c r="D84" s="4"/>
      <c r="E84" s="5">
        <f>B84*21+C84*8+D84*0</f>
        <v>0</v>
      </c>
      <c r="F84" s="1"/>
      <c r="G84" s="1"/>
      <c r="H84" s="1"/>
    </row>
    <row r="85" spans="1:8">
      <c r="A85" s="34" t="s">
        <v>45</v>
      </c>
      <c r="B85" s="4"/>
      <c r="C85" s="4"/>
      <c r="D85" s="4"/>
      <c r="E85" s="5">
        <f>B85*21+C85*8+D85*0</f>
        <v>0</v>
      </c>
      <c r="F85" s="1"/>
      <c r="G85" s="1"/>
      <c r="H85" s="1"/>
    </row>
    <row r="86" spans="1:8" ht="18.600000000000001">
      <c r="A86" s="15"/>
      <c r="B86" s="1"/>
      <c r="C86" s="1"/>
      <c r="D86" s="36" t="s">
        <v>19</v>
      </c>
      <c r="E86" s="14">
        <f>SUM(E81:E85)</f>
        <v>0</v>
      </c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 ht="18.600000000000001">
      <c r="A88" s="29" t="s">
        <v>46</v>
      </c>
      <c r="B88" s="30"/>
      <c r="C88" s="30"/>
      <c r="D88" s="30"/>
      <c r="E88" s="30"/>
      <c r="F88" s="1"/>
      <c r="G88" s="1"/>
      <c r="H88" s="1"/>
    </row>
    <row r="89" spans="1:8" ht="29.1">
      <c r="A89" s="32" t="s">
        <v>40</v>
      </c>
      <c r="B89" s="32" t="s">
        <v>24</v>
      </c>
      <c r="C89" s="32" t="s">
        <v>25</v>
      </c>
      <c r="D89" s="33" t="s">
        <v>26</v>
      </c>
      <c r="E89" s="33" t="s">
        <v>12</v>
      </c>
      <c r="F89" s="1"/>
      <c r="G89" s="1"/>
      <c r="H89" s="1"/>
    </row>
    <row r="90" spans="1:8">
      <c r="A90" s="34" t="s">
        <v>41</v>
      </c>
      <c r="B90" s="4"/>
      <c r="C90" s="4"/>
      <c r="D90" s="4"/>
      <c r="E90" s="5">
        <f>B90*19+C90*7+D90*0</f>
        <v>0</v>
      </c>
      <c r="F90" s="1"/>
      <c r="G90" s="1"/>
      <c r="H90" s="1"/>
    </row>
    <row r="91" spans="1:8">
      <c r="A91" s="34" t="s">
        <v>42</v>
      </c>
      <c r="B91" s="4"/>
      <c r="C91" s="4"/>
      <c r="D91" s="4"/>
      <c r="E91" s="5">
        <f>B91*19+C91*7+D91*0</f>
        <v>0</v>
      </c>
      <c r="F91" s="1"/>
      <c r="G91" s="1"/>
      <c r="H91" s="1"/>
    </row>
    <row r="92" spans="1:8">
      <c r="A92" s="34" t="s">
        <v>43</v>
      </c>
      <c r="B92" s="4"/>
      <c r="C92" s="4"/>
      <c r="D92" s="4"/>
      <c r="E92" s="5">
        <f>B92*19+C92*7+D92*0</f>
        <v>0</v>
      </c>
      <c r="F92" s="1"/>
      <c r="G92" s="1"/>
      <c r="H92" s="1"/>
    </row>
    <row r="93" spans="1:8">
      <c r="A93" s="34" t="s">
        <v>44</v>
      </c>
      <c r="B93" s="4"/>
      <c r="C93" s="4"/>
      <c r="D93" s="4"/>
      <c r="E93" s="5">
        <f>B93*19+C93*7+D93*0</f>
        <v>0</v>
      </c>
      <c r="F93" s="1"/>
      <c r="G93" s="1"/>
      <c r="H93" s="1"/>
    </row>
    <row r="94" spans="1:8">
      <c r="A94" s="34" t="s">
        <v>45</v>
      </c>
      <c r="B94" s="4"/>
      <c r="C94" s="4"/>
      <c r="D94" s="4"/>
      <c r="E94" s="5">
        <f>B94*19+C94*7+D94*0</f>
        <v>0</v>
      </c>
      <c r="F94" s="1"/>
      <c r="G94" s="1"/>
      <c r="H94" s="1"/>
    </row>
    <row r="95" spans="1:8" ht="18.600000000000001">
      <c r="A95" s="1"/>
      <c r="B95" s="1"/>
      <c r="C95" s="1"/>
      <c r="D95" s="36" t="s">
        <v>19</v>
      </c>
      <c r="E95" s="14">
        <f>SUM(E90:E94)</f>
        <v>0</v>
      </c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 ht="21">
      <c r="A98" s="37" t="s">
        <v>47</v>
      </c>
      <c r="B98" s="38"/>
      <c r="C98" s="38"/>
      <c r="D98" s="38"/>
      <c r="E98" s="38"/>
      <c r="F98" s="38"/>
      <c r="G98" s="38"/>
      <c r="H98" s="38"/>
    </row>
    <row r="99" spans="1:8" ht="18.600000000000001">
      <c r="A99" s="39" t="s">
        <v>48</v>
      </c>
      <c r="B99" s="38"/>
      <c r="C99" s="38"/>
      <c r="D99" s="38"/>
      <c r="E99" s="38"/>
      <c r="F99" s="38"/>
      <c r="G99" s="38"/>
      <c r="H99" s="38"/>
    </row>
    <row r="100" spans="1:8" ht="29.1">
      <c r="A100" s="40" t="s">
        <v>49</v>
      </c>
      <c r="B100" s="32" t="s">
        <v>24</v>
      </c>
      <c r="C100" s="32" t="s">
        <v>25</v>
      </c>
      <c r="D100" s="33" t="s">
        <v>26</v>
      </c>
      <c r="E100" s="33" t="s">
        <v>12</v>
      </c>
    </row>
    <row r="101" spans="1:8">
      <c r="A101" s="24" t="s">
        <v>50</v>
      </c>
      <c r="B101" s="4"/>
      <c r="C101" s="4"/>
      <c r="D101" s="4"/>
      <c r="E101" s="5">
        <f>B101*20+C101*13+D101*0</f>
        <v>0</v>
      </c>
      <c r="F101" s="1"/>
      <c r="G101" s="1"/>
      <c r="H101" s="1"/>
    </row>
    <row r="102" spans="1:8">
      <c r="A102" s="24" t="s">
        <v>51</v>
      </c>
      <c r="B102" s="4"/>
      <c r="C102" s="4"/>
      <c r="D102" s="4"/>
      <c r="E102" s="5">
        <f>B102*15+C102*10+D102*0</f>
        <v>0</v>
      </c>
      <c r="F102" s="1"/>
      <c r="G102" s="1"/>
      <c r="H102" s="1"/>
    </row>
    <row r="103" spans="1:8">
      <c r="A103" s="24" t="s">
        <v>52</v>
      </c>
      <c r="B103" s="4"/>
      <c r="C103" s="4"/>
      <c r="D103" s="4"/>
      <c r="E103" s="5">
        <f>B103*16+C103*10+D103*0</f>
        <v>0</v>
      </c>
      <c r="F103" s="1"/>
      <c r="G103" s="1"/>
      <c r="H103" s="1"/>
    </row>
    <row r="104" spans="1:8">
      <c r="A104" s="24" t="s">
        <v>53</v>
      </c>
      <c r="B104" s="4"/>
      <c r="C104" s="4"/>
      <c r="D104" s="4"/>
      <c r="E104" s="5">
        <f>B104*20+C104*13+D104*0</f>
        <v>0</v>
      </c>
      <c r="F104" s="1"/>
      <c r="G104" s="1"/>
      <c r="H104" s="1"/>
    </row>
    <row r="105" spans="1:8">
      <c r="A105" s="24" t="s">
        <v>54</v>
      </c>
      <c r="B105" s="4"/>
      <c r="C105" s="4"/>
      <c r="D105" s="4"/>
      <c r="E105" s="5">
        <f>B105*15+C105*10+D105*0</f>
        <v>0</v>
      </c>
      <c r="F105" s="1"/>
      <c r="G105" s="1"/>
      <c r="H105" s="1"/>
    </row>
    <row r="106" spans="1:8">
      <c r="A106" s="24" t="s">
        <v>55</v>
      </c>
      <c r="B106" s="4"/>
      <c r="C106" s="4"/>
      <c r="D106" s="4"/>
      <c r="E106" s="5">
        <f>B106*16+C106*10+D106*0</f>
        <v>0</v>
      </c>
      <c r="F106" s="1"/>
      <c r="G106" s="1"/>
      <c r="H106" s="1"/>
    </row>
    <row r="107" spans="1:8">
      <c r="A107" s="24" t="s">
        <v>56</v>
      </c>
      <c r="B107" s="4"/>
      <c r="C107" s="4"/>
      <c r="D107" s="4"/>
      <c r="E107" s="5">
        <f>B107*20+C107*13+D107*0</f>
        <v>0</v>
      </c>
      <c r="F107" s="1"/>
      <c r="G107" s="1"/>
      <c r="H107" s="1"/>
    </row>
    <row r="108" spans="1:8">
      <c r="A108" s="24" t="s">
        <v>57</v>
      </c>
      <c r="B108" s="4"/>
      <c r="C108" s="4"/>
      <c r="D108" s="4"/>
      <c r="E108" s="5">
        <f>B108*15+C108*10+D108*0</f>
        <v>0</v>
      </c>
      <c r="F108" s="1"/>
      <c r="G108" s="1"/>
      <c r="H108" s="1"/>
    </row>
    <row r="109" spans="1:8">
      <c r="A109" s="24" t="s">
        <v>58</v>
      </c>
      <c r="B109" s="4"/>
      <c r="C109" s="4"/>
      <c r="D109" s="4"/>
      <c r="E109" s="5">
        <f>B109*16+C109*10+D109*0</f>
        <v>0</v>
      </c>
      <c r="F109" s="1"/>
      <c r="G109" s="1"/>
      <c r="H109" s="1"/>
    </row>
    <row r="110" spans="1:8">
      <c r="A110" s="24" t="s">
        <v>59</v>
      </c>
      <c r="B110" s="4"/>
      <c r="C110" s="4"/>
      <c r="D110" s="4"/>
      <c r="E110" s="5">
        <f>B110*20+C110*13+D110*0</f>
        <v>0</v>
      </c>
      <c r="F110" s="1"/>
      <c r="G110" s="1"/>
      <c r="H110" s="1"/>
    </row>
    <row r="111" spans="1:8">
      <c r="A111" s="24" t="s">
        <v>60</v>
      </c>
      <c r="B111" s="4"/>
      <c r="C111" s="4"/>
      <c r="D111" s="4"/>
      <c r="E111" s="5">
        <f>B111*15+C111*10+D111*0</f>
        <v>0</v>
      </c>
      <c r="F111" s="1"/>
      <c r="G111" s="1"/>
      <c r="H111" s="1"/>
    </row>
    <row r="112" spans="1:8">
      <c r="A112" s="24" t="s">
        <v>61</v>
      </c>
      <c r="B112" s="4"/>
      <c r="C112" s="4"/>
      <c r="D112" s="4"/>
      <c r="E112" s="5">
        <f>B112*16+C112*10+D112*0</f>
        <v>0</v>
      </c>
      <c r="F112" s="1"/>
      <c r="G112" s="1"/>
      <c r="H112" s="1"/>
    </row>
    <row r="113" spans="1:8">
      <c r="A113" s="24" t="s">
        <v>62</v>
      </c>
      <c r="B113" s="4"/>
      <c r="C113" s="4"/>
      <c r="D113" s="4"/>
      <c r="E113" s="5">
        <f>B113*20+C113*13+D113*0</f>
        <v>0</v>
      </c>
      <c r="F113" s="1"/>
      <c r="G113" s="1"/>
      <c r="H113" s="1"/>
    </row>
    <row r="114" spans="1:8">
      <c r="A114" s="24" t="s">
        <v>63</v>
      </c>
      <c r="B114" s="4"/>
      <c r="C114" s="4"/>
      <c r="D114" s="4"/>
      <c r="E114" s="5">
        <f>B114*15+C114*10+D114*0</f>
        <v>0</v>
      </c>
      <c r="F114" s="1"/>
      <c r="G114" s="1"/>
      <c r="H114" s="1"/>
    </row>
    <row r="115" spans="1:8">
      <c r="A115" s="24" t="s">
        <v>64</v>
      </c>
      <c r="B115" s="4"/>
      <c r="C115" s="4"/>
      <c r="D115" s="4"/>
      <c r="E115" s="5">
        <f>B115*16+C115*10+D115*0</f>
        <v>0</v>
      </c>
      <c r="F115" s="1"/>
      <c r="G115" s="1"/>
      <c r="H115" s="1"/>
    </row>
    <row r="116" spans="1:8" ht="18.600000000000001">
      <c r="A116" s="1"/>
      <c r="B116" s="1"/>
      <c r="C116" s="1"/>
      <c r="D116" s="36" t="s">
        <v>19</v>
      </c>
      <c r="E116" s="14">
        <f>SUM(E101:E115)</f>
        <v>0</v>
      </c>
      <c r="F116" s="1"/>
      <c r="G116" s="1"/>
      <c r="H116" s="1"/>
    </row>
  </sheetData>
  <sheetProtection algorithmName="SHA-512" hashValue="fGarsKQ5VIUs6qx9VShIhpJg+J6pksZMhl7TXcCXtQrcwHCUOPccQrTXj2r5MwICSej0c3Qp7JgzcJ0WJ8il6g==" saltValue="dQWYrlgU7wAyP7D4CdM2ig==" spinCount="100000" sheet="1" objects="1" scenarios="1" selectLockedCells="1"/>
  <mergeCells count="1">
    <mergeCell ref="A2:E2"/>
  </mergeCells>
  <dataValidations count="1">
    <dataValidation type="list" allowBlank="1" showInputMessage="1" showErrorMessage="1" sqref="D56 D26 D36 D46 D66 D76" xr:uid="{D3EF51F6-03A0-476B-932D-4D00116FF542}">
      <formula1>"Click here to choose,Yes,No"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AB334511F3544BBCDD2DCD6C9B6AD" ma:contentTypeVersion="19" ma:contentTypeDescription="Create a new document." ma:contentTypeScope="" ma:versionID="57763f2529a9a5b6867c625da12c2905">
  <xsd:schema xmlns:xsd="http://www.w3.org/2001/XMLSchema" xmlns:xs="http://www.w3.org/2001/XMLSchema" xmlns:p="http://schemas.microsoft.com/office/2006/metadata/properties" xmlns:ns2="008abc0e-d16b-4398-bb8d-228ca6af27af" xmlns:ns3="bacddefb-f69e-488c-9a77-2a98baa4cad9" targetNamespace="http://schemas.microsoft.com/office/2006/metadata/properties" ma:root="true" ma:fieldsID="d4480049d363f2e2df0c591486762bb8" ns2:_="" ns3:_="">
    <xsd:import namespace="008abc0e-d16b-4398-bb8d-228ca6af27af"/>
    <xsd:import namespace="bacddefb-f69e-488c-9a77-2a98baa4ca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Gen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abc0e-d16b-4398-bb8d-228ca6af27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3a7a7b6-ed00-435a-8508-43a1e63aa2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nre" ma:index="26" nillable="true" ma:displayName="Genre" ma:format="Dropdown" ma:internalName="Genr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coustic"/>
                        <xsd:enumeration value="Pop"/>
                        <xsd:enumeration value="Uplift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ddefb-f69e-488c-9a77-2a98baa4cad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f42f39-d3d2-4dc8-a374-ae77a041d4ad}" ma:internalName="TaxCatchAll" ma:showField="CatchAllData" ma:web="bacddefb-f69e-488c-9a77-2a98baa4ca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acddefb-f69e-488c-9a77-2a98baa4cad9">
      <UserInfo>
        <DisplayName>Rebecca Lamont</DisplayName>
        <AccountId>13</AccountId>
        <AccountType/>
      </UserInfo>
      <UserInfo>
        <DisplayName>Samuel Merigala</DisplayName>
        <AccountId>1582</AccountId>
        <AccountType/>
      </UserInfo>
    </SharedWithUsers>
    <TaxCatchAll xmlns="bacddefb-f69e-488c-9a77-2a98baa4cad9" xsi:nil="true"/>
    <lcf76f155ced4ddcb4097134ff3c332f xmlns="008abc0e-d16b-4398-bb8d-228ca6af27af">
      <Terms xmlns="http://schemas.microsoft.com/office/infopath/2007/PartnerControls"/>
    </lcf76f155ced4ddcb4097134ff3c332f>
    <Genre xmlns="008abc0e-d16b-4398-bb8d-228ca6af27af" xsi:nil="true"/>
  </documentManagement>
</p:properties>
</file>

<file path=customXml/itemProps1.xml><?xml version="1.0" encoding="utf-8"?>
<ds:datastoreItem xmlns:ds="http://schemas.openxmlformats.org/officeDocument/2006/customXml" ds:itemID="{0028F32E-251E-491F-A1EE-F741C2B54CAC}"/>
</file>

<file path=customXml/itemProps2.xml><?xml version="1.0" encoding="utf-8"?>
<ds:datastoreItem xmlns:ds="http://schemas.openxmlformats.org/officeDocument/2006/customXml" ds:itemID="{5BAC7DC0-1076-43E0-90B6-FF4496FFDCA0}"/>
</file>

<file path=customXml/itemProps3.xml><?xml version="1.0" encoding="utf-8"?>
<ds:datastoreItem xmlns:ds="http://schemas.openxmlformats.org/officeDocument/2006/customXml" ds:itemID="{1E722E2F-04AB-423F-A51C-F28924146B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Maren Xiao</dc:creator>
  <cp:keywords/>
  <dc:description/>
  <cp:lastModifiedBy/>
  <cp:revision/>
  <dcterms:created xsi:type="dcterms:W3CDTF">2023-08-03T06:12:23Z</dcterms:created>
  <dcterms:modified xsi:type="dcterms:W3CDTF">2024-09-05T11:42:30Z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0x0101002E9AB334511F3544BBCDD2DCD6C9B6AD</vt:lpwstr>
  </property>
  <property fmtid="{D5CDD505-2E9C-101B-9397-08002B2CF9AE}" pid="4" name="MSIP_Label_02ab11af-eaf6-43be-a565-b3c3eb68da7d_Enabled">
    <vt:lpwstr>true</vt:lpwstr>
  </property>
  <property fmtid="{D5CDD505-2E9C-101B-9397-08002B2CF9AE}" pid="5" name="MSIP_Label_02ab11af-eaf6-43be-a565-b3c3eb68da7d_SetDate">
    <vt:lpwstr>2024-08-29T04:43:49Z</vt:lpwstr>
  </property>
  <property fmtid="{D5CDD505-2E9C-101B-9397-08002B2CF9AE}" pid="6" name="MSIP_Label_02ab11af-eaf6-43be-a565-b3c3eb68da7d_Method">
    <vt:lpwstr>Standard</vt:lpwstr>
  </property>
  <property fmtid="{D5CDD505-2E9C-101B-9397-08002B2CF9AE}" pid="7" name="MSIP_Label_02ab11af-eaf6-43be-a565-b3c3eb68da7d_Name">
    <vt:lpwstr>CSL Public</vt:lpwstr>
  </property>
  <property fmtid="{D5CDD505-2E9C-101B-9397-08002B2CF9AE}" pid="8" name="MSIP_Label_02ab11af-eaf6-43be-a565-b3c3eb68da7d_SiteId">
    <vt:lpwstr>1e423d1d-3521-426d-8289-9dd313463ffb</vt:lpwstr>
  </property>
  <property fmtid="{D5CDD505-2E9C-101B-9397-08002B2CF9AE}" pid="9" name="MSIP_Label_02ab11af-eaf6-43be-a565-b3c3eb68da7d_ActionId">
    <vt:lpwstr>1e86efe7-2654-46ea-8d7b-3b15ab89efc4</vt:lpwstr>
  </property>
  <property fmtid="{D5CDD505-2E9C-101B-9397-08002B2CF9AE}" pid="10" name="MSIP_Label_02ab11af-eaf6-43be-a565-b3c3eb68da7d_ContentBits">
    <vt:lpwstr>0</vt:lpwstr>
  </property>
</Properties>
</file>